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2DO TRIMESTRE\PUBLICACION\INFORMACION DISCIPLINA FINANCIERA\"/>
    </mc:Choice>
  </mc:AlternateContent>
  <bookViews>
    <workbookView xWindow="0" yWindow="0" windowWidth="24000" windowHeight="9735" firstSheet="1" activeTab="3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F23" i="4"/>
  <c r="E23" i="4"/>
  <c r="G23" i="4" s="1"/>
  <c r="D23" i="4"/>
  <c r="C23" i="4"/>
  <c r="B23" i="4"/>
  <c r="G22" i="4"/>
  <c r="G21" i="4"/>
  <c r="G20" i="4"/>
  <c r="F19" i="4"/>
  <c r="E19" i="4"/>
  <c r="E16" i="4" s="1"/>
  <c r="D19" i="4"/>
  <c r="C19" i="4"/>
  <c r="B19" i="4"/>
  <c r="B16" i="4" s="1"/>
  <c r="G18" i="4"/>
  <c r="G17" i="4"/>
  <c r="F16" i="4"/>
  <c r="G14" i="4"/>
  <c r="G13" i="4"/>
  <c r="G12" i="4"/>
  <c r="F11" i="4"/>
  <c r="E11" i="4"/>
  <c r="D11" i="4"/>
  <c r="C11" i="4"/>
  <c r="B11" i="4"/>
  <c r="G10" i="4"/>
  <c r="G9" i="4"/>
  <c r="G8" i="4"/>
  <c r="G7" i="4" s="1"/>
  <c r="F7" i="4"/>
  <c r="F4" i="4" s="1"/>
  <c r="F27" i="4" s="1"/>
  <c r="E7" i="4"/>
  <c r="D7" i="4"/>
  <c r="C7" i="4"/>
  <c r="C4" i="4" s="1"/>
  <c r="B7" i="4"/>
  <c r="G6" i="4"/>
  <c r="G5" i="4"/>
  <c r="D4" i="4"/>
  <c r="B4" i="4"/>
  <c r="H77" i="3"/>
  <c r="H76" i="3"/>
  <c r="H75" i="3"/>
  <c r="H74" i="3"/>
  <c r="G73" i="3"/>
  <c r="F73" i="3"/>
  <c r="E73" i="3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H62" i="3" s="1"/>
  <c r="D62" i="3"/>
  <c r="D42" i="3" s="1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H43" i="3" s="1"/>
  <c r="D43" i="3"/>
  <c r="C43" i="3"/>
  <c r="C42" i="3" s="1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D26" i="2" s="1"/>
  <c r="C5" i="2"/>
  <c r="C26" i="2" s="1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H132" i="1" s="1"/>
  <c r="D132" i="1"/>
  <c r="C132" i="1"/>
  <c r="H131" i="1"/>
  <c r="H130" i="1"/>
  <c r="H129" i="1"/>
  <c r="G128" i="1"/>
  <c r="F128" i="1"/>
  <c r="E128" i="1"/>
  <c r="H128" i="1" s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H66" i="1" s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G42" i="3" l="1"/>
  <c r="H16" i="3"/>
  <c r="F5" i="3"/>
  <c r="B26" i="2"/>
  <c r="H88" i="1"/>
  <c r="H57" i="1"/>
  <c r="H53" i="1"/>
  <c r="H43" i="1"/>
  <c r="H33" i="1"/>
  <c r="H23" i="1"/>
  <c r="G4" i="1"/>
  <c r="G154" i="1" s="1"/>
  <c r="F79" i="1"/>
  <c r="C16" i="4"/>
  <c r="H13" i="1"/>
  <c r="C79" i="1"/>
  <c r="H118" i="1"/>
  <c r="E26" i="2"/>
  <c r="C5" i="3"/>
  <c r="C79" i="3" s="1"/>
  <c r="G19" i="4"/>
  <c r="G16" i="4" s="1"/>
  <c r="F42" i="3"/>
  <c r="F79" i="3" s="1"/>
  <c r="F4" i="1"/>
  <c r="D79" i="1"/>
  <c r="F26" i="2"/>
  <c r="D5" i="3"/>
  <c r="D79" i="3" s="1"/>
  <c r="C4" i="1"/>
  <c r="C154" i="1" s="1"/>
  <c r="H108" i="1"/>
  <c r="H53" i="3"/>
  <c r="D4" i="1"/>
  <c r="B27" i="4"/>
  <c r="G79" i="1"/>
  <c r="H98" i="1"/>
  <c r="G5" i="3"/>
  <c r="G79" i="3" s="1"/>
  <c r="H73" i="3"/>
  <c r="E4" i="4"/>
  <c r="E27" i="4" s="1"/>
  <c r="D16" i="4"/>
  <c r="D27" i="4" s="1"/>
  <c r="E5" i="3"/>
  <c r="H6" i="3"/>
  <c r="G16" i="2"/>
  <c r="G5" i="2"/>
  <c r="E79" i="1"/>
  <c r="H80" i="1"/>
  <c r="E4" i="1"/>
  <c r="H5" i="1"/>
  <c r="H5" i="3"/>
  <c r="C27" i="4"/>
  <c r="E42" i="3"/>
  <c r="H42" i="3" s="1"/>
  <c r="G11" i="4"/>
  <c r="G4" i="4" s="1"/>
  <c r="G26" i="2" l="1"/>
  <c r="H79" i="1"/>
  <c r="F154" i="1"/>
  <c r="G27" i="4"/>
  <c r="H4" i="1"/>
  <c r="D154" i="1"/>
  <c r="H79" i="3"/>
  <c r="E154" i="1"/>
  <c r="E79" i="3"/>
  <c r="H154" i="1" l="1"/>
</calcChain>
</file>

<file path=xl/sharedStrings.xml><?xml version="1.0" encoding="utf-8"?>
<sst xmlns="http://schemas.openxmlformats.org/spreadsheetml/2006/main" count="473" uniqueCount="332">
  <si>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</si>
  <si>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</si>
  <si>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</si>
  <si>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</si>
  <si>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</si>
  <si>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</si>
  <si>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</si>
  <si>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</si>
  <si>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</si>
  <si>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</si>
  <si>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</si>
  <si>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</si>
  <si>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</si>
  <si>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</si>
  <si>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</si>
  <si>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</si>
  <si>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</si>
  <si>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</si>
  <si>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</si>
  <si>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</si>
  <si>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</si>
  <si>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</si>
  <si>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</si>
  <si>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</si>
  <si>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</si>
  <si>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</si>
  <si>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</si>
  <si>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</si>
  <si>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</si>
  <si>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</si>
  <si>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</si>
  <si>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</si>
  <si>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</si>
  <si>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</si>
  <si>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</si>
  <si>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</si>
  <si>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</si>
  <si>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</si>
  <si>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</si>
  <si>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</si>
  <si>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</si>
  <si>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</si>
  <si>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</si>
  <si>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</si>
  <si>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</si>
  <si>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</si>
  <si>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</si>
  <si>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</si>
  <si>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</si>
  <si>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</si>
  <si>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</si>
  <si>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</si>
  <si>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</si>
  <si>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</si>
  <si>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</si>
  <si>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</si>
  <si>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</si>
  <si>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</si>
  <si>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</si>
  <si>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</si>
  <si>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</si>
  <si>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</si>
  <si>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</si>
  <si>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</si>
  <si>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</si>
  <si>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</si>
  <si>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</si>
  <si>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</si>
  <si>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</si>
  <si>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</si>
  <si>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</si>
  <si>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</si>
  <si>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</si>
  <si>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</si>
  <si>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</si>
  <si>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</si>
  <si>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</si>
  <si>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</si>
  <si>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</si>
  <si>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</si>
  <si>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</si>
  <si>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</si>
  <si>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</si>
  <si>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</si>
  <si>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</si>
  <si>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</si>
  <si>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</si>
  <si>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</si>
  <si>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</si>
  <si>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</si>
  <si>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</si>
  <si>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</si>
  <si>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</si>
  <si>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</si>
  <si>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</si>
  <si>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</si>
  <si>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</si>
  <si>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</si>
  <si>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</si>
  <si>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</si>
  <si>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</si>
  <si>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</si>
  <si>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</si>
  <si>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</si>
  <si>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</si>
  <si>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</si>
  <si>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</si>
  <si>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</si>
  <si>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</si>
  <si>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</si>
  <si>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</si>
  <si>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</si>
  <si>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</si>
  <si>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</si>
  <si>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</si>
  <si>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</si>
  <si>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</si>
  <si>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</si>
  <si>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</si>
  <si>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</si>
  <si>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</si>
  <si>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</si>
  <si>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</si>
  <si>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</si>
  <si>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</si>
  <si>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</si>
  <si>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</si>
  <si>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</si>
  <si>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</si>
  <si>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</si>
  <si>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</si>
  <si>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</si>
  <si>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</si>
  <si>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</si>
  <si>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</si>
  <si>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</si>
  <si>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</si>
  <si>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</si>
  <si>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</si>
  <si>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</si>
  <si>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</si>
  <si>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</si>
  <si>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</si>
  <si>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</si>
  <si>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</si>
  <si>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</si>
  <si>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</si>
  <si>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</si>
  <si>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</si>
  <si>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</si>
  <si>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</si>
  <si>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</si>
  <si>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</si>
  <si>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</si>
  <si>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</si>
  <si>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</si>
  <si>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</si>
  <si>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</si>
  <si>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</si>
  <si>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</si>
  <si>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</si>
  <si>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</si>
  <si>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</si>
  <si>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</si>
  <si>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</si>
  <si>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</si>
  <si>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</si>
  <si>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</si>
  <si>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</si>
  <si>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</si>
  <si>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</si>
  <si>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</si>
  <si>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</si>
  <si>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</si>
  <si>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</si>
  <si>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</si>
  <si>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</si>
  <si>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</si>
  <si>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</si>
  <si>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</si>
  <si>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</si>
  <si>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</si>
  <si>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</si>
  <si>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</si>
  <si>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</si>
  <si>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</si>
  <si>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</si>
  <si>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</si>
  <si>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</si>
  <si>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</si>
  <si>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</si>
  <si>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</si>
  <si>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</si>
  <si>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</si>
  <si>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</si>
  <si>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</si>
  <si>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</si>
  <si>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</si>
  <si>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</si>
  <si>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</si>
  <si>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</si>
  <si>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</si>
  <si>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</si>
  <si>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</si>
  <si>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</si>
  <si>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</si>
  <si>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</si>
  <si>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</si>
  <si>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</si>
  <si>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</si>
  <si>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</si>
  <si>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</si>
  <si>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</si>
  <si>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</si>
  <si>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</si>
  <si>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</si>
  <si>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</si>
  <si>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</si>
  <si>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</si>
  <si>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</si>
  <si>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</si>
  <si>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</si>
  <si>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</si>
  <si>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</si>
  <si>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</si>
  <si>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</si>
  <si>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</si>
  <si>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</si>
  <si>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</si>
  <si>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</si>
  <si>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</si>
  <si>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</si>
  <si>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</si>
  <si>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</si>
  <si>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</si>
  <si>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</si>
  <si>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</si>
  <si>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</si>
  <si>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</si>
  <si>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</si>
  <si>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</si>
  <si>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</si>
  <si>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</si>
  <si>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</si>
  <si>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</si>
  <si>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</si>
  <si>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</si>
  <si>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</si>
  <si>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</si>
  <si>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</si>
  <si>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</si>
  <si>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</si>
  <si>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</si>
  <si>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</si>
  <si>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</si>
  <si>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</si>
  <si>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</si>
  <si>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</si>
  <si>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</si>
  <si>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</si>
  <si>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</si>
  <si>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</si>
  <si>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</si>
  <si>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</si>
  <si>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</si>
  <si>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</si>
  <si>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</si>
  <si>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</si>
  <si>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</si>
  <si>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</si>
  <si>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</si>
  <si>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</si>
  <si>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</si>
  <si>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</si>
  <si>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</si>
  <si>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</si>
  <si>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</si>
  <si>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</si>
  <si>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</si>
  <si>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</si>
  <si>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</si>
  <si>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</si>
  <si>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</si>
  <si>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</si>
  <si>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</si>
  <si>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</si>
  <si>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</si>
  <si>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</si>
  <si>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</si>
  <si>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</si>
  <si>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</si>
  <si>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</si>
  <si>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</si>
  <si>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</si>
  <si>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</si>
  <si>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</si>
  <si>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</si>
  <si>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</si>
  <si>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</si>
  <si>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</si>
  <si>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</si>
  <si>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</si>
  <si>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</si>
  <si>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</si>
  <si>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</si>
  <si>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</si>
  <si>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</si>
  <si>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</si>
  <si>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</si>
  <si>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</si>
  <si>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</si>
  <si>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</si>
  <si>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</si>
  <si>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</si>
  <si>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</si>
  <si>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</si>
  <si>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</si>
  <si>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</si>
  <si>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</si>
  <si>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</si>
  <si>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</si>
  <si>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</si>
  <si>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</si>
  <si>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</si>
  <si>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</si>
  <si>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INSTITUTO TECNOLÓGICO SUPERIOR DE PURÍSIMA DEL RINCÓN
Clasificación por Objeto del Gasto (Capítulo y Concepto)
al 30 de Junio de 2019
PESOS</t>
  </si>
  <si>
    <t>0101 DESPACHO DE LA DIRECCIÓN GENERAL</t>
  </si>
  <si>
    <t>0102 ITSPR Extensión Manuel Doblado</t>
  </si>
  <si>
    <t>0103 ITSPR Extensión San Francisco del Rincón</t>
  </si>
  <si>
    <t>INSTITUTO TECNOLÓGICO SUPERIOR DE PURÍSIMA DEL RINCÓN
Estado Analítico del Ejercicio del Presupuesto de Egresos Detallado - LDF
Clasificación Administrativa
al 30 de Junio de 2019
PESOS</t>
  </si>
  <si>
    <t>INSTITUTO TECNOLÓGICO SUPERIOR DE PURÍSIMA DEL RINCÓN
Estado Analítico del Ejercicio del Presupuesto de Egresos Detallado - LDF
Clasificación Funcional (Finalidad y Función)
al 30 de Junio de 2019
PESOS</t>
  </si>
  <si>
    <t>INSTITUTO TECNOLÓGICO SUPERIOR DE PURÍSIMA DEL RINCÓN
Estado Analítico del Ejercicio del Presupuesto de Egresos Detallado - LDF
Clasificación de Servicios Personales por Categoría
al 30 de Junio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</si>
</sst>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704849</xdr:colOff>
      <xdr:row>163</xdr:row>
      <xdr:rowOff>42563</xdr:rowOff>
    </xdr:from>
    <xdr:to>
      <xdr:col>6</xdr:col>
      <xdr:colOff>671511</xdr:colOff>
      <xdr:row>168</xdr:row>
      <xdr:rowOff>19050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267449" y="26664938"/>
          <a:ext cx="3195637" cy="7861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C.P.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123825</xdr:colOff>
      <xdr:row>163</xdr:row>
      <xdr:rowOff>19049</xdr:rowOff>
    </xdr:from>
    <xdr:to>
      <xdr:col>1</xdr:col>
      <xdr:colOff>3152775</xdr:colOff>
      <xdr:row>168</xdr:row>
      <xdr:rowOff>9525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00050" y="26641424"/>
          <a:ext cx="3028950" cy="8001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Dra.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1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750882</xdr:colOff>
      <xdr:row>34</xdr:row>
      <xdr:rowOff>137814</xdr:rowOff>
    </xdr:from>
    <xdr:to>
      <xdr:col>6</xdr:col>
      <xdr:colOff>447675</xdr:colOff>
      <xdr:row>40</xdr:row>
      <xdr:rowOff>47626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94307" y="5443239"/>
          <a:ext cx="2582868" cy="7670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2514600</xdr:colOff>
      <xdr:row>39</xdr:row>
      <xdr:rowOff>114300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5448300"/>
          <a:ext cx="2514600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741356</xdr:colOff>
      <xdr:row>87</xdr:row>
      <xdr:rowOff>42563</xdr:rowOff>
    </xdr:from>
    <xdr:to>
      <xdr:col>7</xdr:col>
      <xdr:colOff>429528</xdr:colOff>
      <xdr:row>94</xdr:row>
      <xdr:rowOff>11855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875456" y="12701288"/>
          <a:ext cx="2745697" cy="9694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C.P.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876300</xdr:colOff>
      <xdr:row>87</xdr:row>
      <xdr:rowOff>47624</xdr:rowOff>
    </xdr:from>
    <xdr:to>
      <xdr:col>1</xdr:col>
      <xdr:colOff>3600450</xdr:colOff>
      <xdr:row>92</xdr:row>
      <xdr:rowOff>142874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209675" y="12706349"/>
          <a:ext cx="2724150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Dra.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1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731832</xdr:colOff>
      <xdr:row>37</xdr:row>
      <xdr:rowOff>4463</xdr:rowOff>
    </xdr:from>
    <xdr:to>
      <xdr:col>6</xdr:col>
      <xdr:colOff>428625</xdr:colOff>
      <xdr:row>43</xdr:row>
      <xdr:rowOff>57150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903907" y="6405263"/>
          <a:ext cx="2582868" cy="9099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200025</xdr:colOff>
      <xdr:row>36</xdr:row>
      <xdr:rowOff>133349</xdr:rowOff>
    </xdr:from>
    <xdr:to>
      <xdr:col>0</xdr:col>
      <xdr:colOff>3190875</xdr:colOff>
      <xdr:row>43</xdr:row>
      <xdr:rowOff>114299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00025" y="6391274"/>
          <a:ext cx="2990850" cy="981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5"/>
  <sheetViews>
    <sheetView topLeftCell="A133" workbookViewId="0">
      <selection activeCell="D177" sqref="D177"/>
    </sheetView>
  </sheetViews>
  <sheetFormatPr baseColWidth="10" defaultRowHeight="12.75"/>
  <cols>
    <col min="1" max="1" width="4.83203125" style="1" customWidth="1"/>
    <col min="2" max="2" width="73.6640625" style="1" customWidth="1"/>
    <col min="3" max="8" width="18.83203125" style="1" customWidth="1"/>
    <col min="9" max="16384" width="12" style="1"/>
  </cols>
  <sheetData>
    <row r="1" spans="1:8" ht="45.95" customHeight="1">
      <c r="A1" s="53" t="s">
        <v>325</v>
      </c>
      <c r="B1" s="55"/>
      <c r="C1" s="55"/>
      <c r="D1" s="55"/>
      <c r="E1" s="55"/>
      <c r="F1" s="55"/>
      <c r="G1" s="55"/>
      <c r="H1" s="56"/>
    </row>
    <row r="2" spans="1:8">
      <c r="A2" s="53"/>
      <c r="B2" s="54"/>
      <c r="C2" s="52" t="s">
        <v>0</v>
      </c>
      <c r="D2" s="52"/>
      <c r="E2" s="52"/>
      <c r="F2" s="52"/>
      <c r="G2" s="52"/>
      <c r="H2" s="2"/>
    </row>
    <row r="3" spans="1:8" ht="22.5">
      <c r="A3" s="57" t="s">
        <v>1</v>
      </c>
      <c r="B3" s="58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59" t="s">
        <v>8</v>
      </c>
      <c r="B4" s="60"/>
      <c r="C4" s="5">
        <f>C5+C13+C23+C33+C43+C53+C57+C66+C70</f>
        <v>20631070.600000005</v>
      </c>
      <c r="D4" s="5">
        <f t="shared" ref="D4:H4" si="0">D5+D13+D23+D33+D43+D53+D57+D66+D70</f>
        <v>47535245.239999995</v>
      </c>
      <c r="E4" s="5">
        <f t="shared" si="0"/>
        <v>68166315.840000004</v>
      </c>
      <c r="F4" s="5">
        <f t="shared" si="0"/>
        <v>31796554.609999999</v>
      </c>
      <c r="G4" s="5">
        <f t="shared" si="0"/>
        <v>31414101.710000001</v>
      </c>
      <c r="H4" s="5">
        <f t="shared" si="0"/>
        <v>36369761.229999997</v>
      </c>
    </row>
    <row r="5" spans="1:8">
      <c r="A5" s="61" t="s">
        <v>9</v>
      </c>
      <c r="B5" s="62"/>
      <c r="C5" s="6">
        <f>SUM(C6:C12)</f>
        <v>13578371.000000002</v>
      </c>
      <c r="D5" s="6">
        <f t="shared" ref="D5:H5" si="1">SUM(D6:D12)</f>
        <v>841544.19</v>
      </c>
      <c r="E5" s="6">
        <f t="shared" si="1"/>
        <v>14419915.189999999</v>
      </c>
      <c r="F5" s="6">
        <f t="shared" si="1"/>
        <v>7474942.1400000006</v>
      </c>
      <c r="G5" s="6">
        <f t="shared" si="1"/>
        <v>7474942.1400000006</v>
      </c>
      <c r="H5" s="6">
        <f t="shared" si="1"/>
        <v>6944973.0500000007</v>
      </c>
    </row>
    <row r="6" spans="1:8">
      <c r="A6" s="35" t="s">
        <v>147</v>
      </c>
      <c r="B6" s="36" t="s">
        <v>10</v>
      </c>
      <c r="C6" s="7">
        <v>9476610.1300000008</v>
      </c>
      <c r="D6" s="7">
        <v>105574.19</v>
      </c>
      <c r="E6" s="7">
        <f>C6+D6</f>
        <v>9582184.3200000003</v>
      </c>
      <c r="F6" s="7">
        <v>5407879.21</v>
      </c>
      <c r="G6" s="7">
        <v>5407879.21</v>
      </c>
      <c r="H6" s="7">
        <f>E6-F6</f>
        <v>4174305.1100000003</v>
      </c>
    </row>
    <row r="7" spans="1:8">
      <c r="A7" s="35" t="s">
        <v>148</v>
      </c>
      <c r="B7" s="36" t="s">
        <v>11</v>
      </c>
      <c r="C7" s="7"/>
      <c r="D7" s="7"/>
      <c r="E7" s="7">
        <f t="shared" ref="E7:E12" si="2">C7+D7</f>
        <v>0</v>
      </c>
      <c r="F7" s="7"/>
      <c r="G7" s="7"/>
      <c r="H7" s="7">
        <f t="shared" ref="H7:H70" si="3">E7-F7</f>
        <v>0</v>
      </c>
    </row>
    <row r="8" spans="1:8">
      <c r="A8" s="35" t="s">
        <v>149</v>
      </c>
      <c r="B8" s="36" t="s">
        <v>12</v>
      </c>
      <c r="C8" s="7">
        <v>1591556.13</v>
      </c>
      <c r="D8" s="7">
        <v>77512</v>
      </c>
      <c r="E8" s="7">
        <f t="shared" si="2"/>
        <v>1669068.13</v>
      </c>
      <c r="F8" s="7">
        <v>474912.46</v>
      </c>
      <c r="G8" s="7">
        <v>474912.46</v>
      </c>
      <c r="H8" s="7">
        <f t="shared" si="3"/>
        <v>1194155.67</v>
      </c>
    </row>
    <row r="9" spans="1:8">
      <c r="A9" s="35" t="s">
        <v>150</v>
      </c>
      <c r="B9" s="36" t="s">
        <v>13</v>
      </c>
      <c r="C9" s="7">
        <v>1932420.64</v>
      </c>
      <c r="D9" s="7">
        <v>0</v>
      </c>
      <c r="E9" s="7">
        <f t="shared" si="2"/>
        <v>1932420.64</v>
      </c>
      <c r="F9" s="7">
        <v>1194448.1499999999</v>
      </c>
      <c r="G9" s="7">
        <v>1194448.1499999999</v>
      </c>
      <c r="H9" s="7">
        <f t="shared" si="3"/>
        <v>737972.49</v>
      </c>
    </row>
    <row r="10" spans="1:8">
      <c r="A10" s="35" t="s">
        <v>151</v>
      </c>
      <c r="B10" s="36" t="s">
        <v>14</v>
      </c>
      <c r="C10" s="7">
        <v>577784.1</v>
      </c>
      <c r="D10" s="7">
        <v>0</v>
      </c>
      <c r="E10" s="7">
        <f t="shared" si="2"/>
        <v>577784.1</v>
      </c>
      <c r="F10" s="7">
        <v>397702.32</v>
      </c>
      <c r="G10" s="7">
        <v>397702.32</v>
      </c>
      <c r="H10" s="7">
        <f t="shared" si="3"/>
        <v>180081.77999999997</v>
      </c>
    </row>
    <row r="11" spans="1:8">
      <c r="A11" s="35" t="s">
        <v>152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153</v>
      </c>
      <c r="B12" s="36" t="s">
        <v>16</v>
      </c>
      <c r="C12" s="7">
        <v>0</v>
      </c>
      <c r="D12" s="7">
        <v>658458</v>
      </c>
      <c r="E12" s="7">
        <f t="shared" si="2"/>
        <v>658458</v>
      </c>
      <c r="F12" s="7">
        <v>0</v>
      </c>
      <c r="G12" s="7">
        <v>0</v>
      </c>
      <c r="H12" s="7">
        <f t="shared" si="3"/>
        <v>658458</v>
      </c>
    </row>
    <row r="13" spans="1:8">
      <c r="A13" s="61" t="s">
        <v>17</v>
      </c>
      <c r="B13" s="62"/>
      <c r="C13" s="6">
        <f>SUM(C14:C22)</f>
        <v>868147.49</v>
      </c>
      <c r="D13" s="6">
        <f t="shared" ref="D13:G13" si="4">SUM(D14:D22)</f>
        <v>423353.64</v>
      </c>
      <c r="E13" s="6">
        <f t="shared" si="4"/>
        <v>1291501.1300000001</v>
      </c>
      <c r="F13" s="6">
        <f t="shared" si="4"/>
        <v>321561.95</v>
      </c>
      <c r="G13" s="6">
        <f t="shared" si="4"/>
        <v>298896.94</v>
      </c>
      <c r="H13" s="6">
        <f t="shared" si="3"/>
        <v>969939.18000000017</v>
      </c>
    </row>
    <row r="14" spans="1:8">
      <c r="A14" s="35" t="s">
        <v>154</v>
      </c>
      <c r="B14" s="36" t="s">
        <v>18</v>
      </c>
      <c r="C14" s="7">
        <v>283990.49</v>
      </c>
      <c r="D14" s="7">
        <v>33164.400000000001</v>
      </c>
      <c r="E14" s="7">
        <f t="shared" ref="E14:E22" si="5">C14+D14</f>
        <v>317154.89</v>
      </c>
      <c r="F14" s="7">
        <v>196203.53</v>
      </c>
      <c r="G14" s="7">
        <v>196203.53</v>
      </c>
      <c r="H14" s="7">
        <f t="shared" si="3"/>
        <v>120951.36000000002</v>
      </c>
    </row>
    <row r="15" spans="1:8">
      <c r="A15" s="35" t="s">
        <v>155</v>
      </c>
      <c r="B15" s="36" t="s">
        <v>19</v>
      </c>
      <c r="C15" s="7">
        <v>32276.49</v>
      </c>
      <c r="D15" s="7">
        <v>31137.97</v>
      </c>
      <c r="E15" s="7">
        <f t="shared" si="5"/>
        <v>63414.460000000006</v>
      </c>
      <c r="F15" s="7">
        <v>8691.83</v>
      </c>
      <c r="G15" s="7">
        <v>8691.83</v>
      </c>
      <c r="H15" s="7">
        <f t="shared" si="3"/>
        <v>54722.630000000005</v>
      </c>
    </row>
    <row r="16" spans="1:8">
      <c r="A16" s="35" t="s">
        <v>156</v>
      </c>
      <c r="B16" s="3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35" t="s">
        <v>157</v>
      </c>
      <c r="B17" s="36" t="s">
        <v>21</v>
      </c>
      <c r="C17" s="7">
        <v>272677.51</v>
      </c>
      <c r="D17" s="7">
        <v>21728.41</v>
      </c>
      <c r="E17" s="7">
        <f t="shared" si="5"/>
        <v>294405.92</v>
      </c>
      <c r="F17" s="7">
        <v>8261.14</v>
      </c>
      <c r="G17" s="7">
        <v>8261.14</v>
      </c>
      <c r="H17" s="7">
        <f t="shared" si="3"/>
        <v>286144.77999999997</v>
      </c>
    </row>
    <row r="18" spans="1:8">
      <c r="A18" s="35" t="s">
        <v>158</v>
      </c>
      <c r="B18" s="36" t="s">
        <v>22</v>
      </c>
      <c r="C18" s="7">
        <v>91803</v>
      </c>
      <c r="D18" s="7">
        <v>124860.63</v>
      </c>
      <c r="E18" s="7">
        <f t="shared" si="5"/>
        <v>216663.63</v>
      </c>
      <c r="F18" s="7">
        <v>1958.66</v>
      </c>
      <c r="G18" s="7">
        <v>1958.66</v>
      </c>
      <c r="H18" s="7">
        <f t="shared" si="3"/>
        <v>214704.97</v>
      </c>
    </row>
    <row r="19" spans="1:8">
      <c r="A19" s="35" t="s">
        <v>159</v>
      </c>
      <c r="B19" s="36" t="s">
        <v>23</v>
      </c>
      <c r="C19" s="7">
        <v>93000</v>
      </c>
      <c r="D19" s="7">
        <v>25980.49</v>
      </c>
      <c r="E19" s="7">
        <f t="shared" si="5"/>
        <v>118980.49</v>
      </c>
      <c r="F19" s="7">
        <v>62387.22</v>
      </c>
      <c r="G19" s="7">
        <v>62387.22</v>
      </c>
      <c r="H19" s="7">
        <f t="shared" si="3"/>
        <v>56593.270000000004</v>
      </c>
    </row>
    <row r="20" spans="1:8">
      <c r="A20" s="35" t="s">
        <v>160</v>
      </c>
      <c r="B20" s="36" t="s">
        <v>24</v>
      </c>
      <c r="C20" s="7">
        <v>50400</v>
      </c>
      <c r="D20" s="7">
        <v>33650</v>
      </c>
      <c r="E20" s="7">
        <f t="shared" si="5"/>
        <v>84050</v>
      </c>
      <c r="F20" s="7">
        <v>0</v>
      </c>
      <c r="G20" s="7">
        <v>0</v>
      </c>
      <c r="H20" s="7">
        <f t="shared" si="3"/>
        <v>84050</v>
      </c>
    </row>
    <row r="21" spans="1:8">
      <c r="A21" s="35" t="s">
        <v>161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162</v>
      </c>
      <c r="B22" s="36" t="s">
        <v>26</v>
      </c>
      <c r="C22" s="7">
        <v>44000</v>
      </c>
      <c r="D22" s="7">
        <v>152831.74</v>
      </c>
      <c r="E22" s="7">
        <f t="shared" si="5"/>
        <v>196831.74</v>
      </c>
      <c r="F22" s="7">
        <v>44059.57</v>
      </c>
      <c r="G22" s="7">
        <v>21394.560000000001</v>
      </c>
      <c r="H22" s="7">
        <f t="shared" si="3"/>
        <v>152772.16999999998</v>
      </c>
    </row>
    <row r="23" spans="1:8">
      <c r="A23" s="61" t="s">
        <v>27</v>
      </c>
      <c r="B23" s="62"/>
      <c r="C23" s="6">
        <f>SUM(C24:C32)</f>
        <v>5045778.91</v>
      </c>
      <c r="D23" s="6">
        <f t="shared" ref="D23:G23" si="6">SUM(D24:D32)</f>
        <v>156382.15000000014</v>
      </c>
      <c r="E23" s="6">
        <f t="shared" si="6"/>
        <v>5202161.0600000005</v>
      </c>
      <c r="F23" s="6">
        <f t="shared" si="6"/>
        <v>2403405.1</v>
      </c>
      <c r="G23" s="6">
        <f t="shared" si="6"/>
        <v>2158726.79</v>
      </c>
      <c r="H23" s="6">
        <f t="shared" si="3"/>
        <v>2798755.9600000004</v>
      </c>
    </row>
    <row r="24" spans="1:8">
      <c r="A24" s="35" t="s">
        <v>163</v>
      </c>
      <c r="B24" s="36" t="s">
        <v>28</v>
      </c>
      <c r="C24" s="7">
        <v>455157.04</v>
      </c>
      <c r="D24" s="7">
        <v>378976.19</v>
      </c>
      <c r="E24" s="7">
        <f t="shared" ref="E24:E32" si="7">C24+D24</f>
        <v>834133.23</v>
      </c>
      <c r="F24" s="7">
        <v>380831.59</v>
      </c>
      <c r="G24" s="7">
        <v>380831.59</v>
      </c>
      <c r="H24" s="7">
        <f t="shared" si="3"/>
        <v>453301.63999999996</v>
      </c>
    </row>
    <row r="25" spans="1:8">
      <c r="A25" s="35" t="s">
        <v>164</v>
      </c>
      <c r="B25" s="36" t="s">
        <v>29</v>
      </c>
      <c r="C25" s="7">
        <v>90734.17</v>
      </c>
      <c r="D25" s="7">
        <v>622455.81000000006</v>
      </c>
      <c r="E25" s="7">
        <f t="shared" si="7"/>
        <v>713189.9800000001</v>
      </c>
      <c r="F25" s="7">
        <v>568169.19999999995</v>
      </c>
      <c r="G25" s="7">
        <v>568169.19999999995</v>
      </c>
      <c r="H25" s="7">
        <f t="shared" si="3"/>
        <v>145020.78000000014</v>
      </c>
    </row>
    <row r="26" spans="1:8">
      <c r="A26" s="35" t="s">
        <v>165</v>
      </c>
      <c r="B26" s="36" t="s">
        <v>30</v>
      </c>
      <c r="C26" s="7">
        <v>503289.7</v>
      </c>
      <c r="D26" s="7">
        <v>446405.58</v>
      </c>
      <c r="E26" s="7">
        <f t="shared" si="7"/>
        <v>949695.28</v>
      </c>
      <c r="F26" s="7">
        <v>309885.34000000003</v>
      </c>
      <c r="G26" s="7">
        <v>149576.67000000001</v>
      </c>
      <c r="H26" s="7">
        <f t="shared" si="3"/>
        <v>639809.93999999994</v>
      </c>
    </row>
    <row r="27" spans="1:8">
      <c r="A27" s="35" t="s">
        <v>166</v>
      </c>
      <c r="B27" s="36" t="s">
        <v>31</v>
      </c>
      <c r="C27" s="7">
        <v>220788.56</v>
      </c>
      <c r="D27" s="7">
        <v>1000</v>
      </c>
      <c r="E27" s="7">
        <f t="shared" si="7"/>
        <v>221788.56</v>
      </c>
      <c r="F27" s="7">
        <v>25805.41</v>
      </c>
      <c r="G27" s="7">
        <v>24742.87</v>
      </c>
      <c r="H27" s="7">
        <f t="shared" si="3"/>
        <v>195983.15</v>
      </c>
    </row>
    <row r="28" spans="1:8">
      <c r="A28" s="35" t="s">
        <v>167</v>
      </c>
      <c r="B28" s="36" t="s">
        <v>32</v>
      </c>
      <c r="C28" s="7">
        <v>2414991.8199999998</v>
      </c>
      <c r="D28" s="7">
        <v>-1292455.43</v>
      </c>
      <c r="E28" s="7">
        <f t="shared" si="7"/>
        <v>1122536.3899999999</v>
      </c>
      <c r="F28" s="7">
        <v>502338.33</v>
      </c>
      <c r="G28" s="7">
        <v>502338.33</v>
      </c>
      <c r="H28" s="7">
        <f t="shared" si="3"/>
        <v>620198.05999999982</v>
      </c>
    </row>
    <row r="29" spans="1:8">
      <c r="A29" s="35" t="s">
        <v>168</v>
      </c>
      <c r="B29" s="36" t="s">
        <v>33</v>
      </c>
      <c r="C29" s="7">
        <v>116000</v>
      </c>
      <c r="D29" s="7">
        <v>0</v>
      </c>
      <c r="E29" s="7">
        <f t="shared" si="7"/>
        <v>116000</v>
      </c>
      <c r="F29" s="7">
        <v>64326.09</v>
      </c>
      <c r="G29" s="7">
        <v>64326.09</v>
      </c>
      <c r="H29" s="7">
        <f t="shared" si="3"/>
        <v>51673.91</v>
      </c>
    </row>
    <row r="30" spans="1:8">
      <c r="A30" s="35" t="s">
        <v>169</v>
      </c>
      <c r="B30" s="36" t="s">
        <v>34</v>
      </c>
      <c r="C30" s="7">
        <v>387230.73</v>
      </c>
      <c r="D30" s="7">
        <v>0</v>
      </c>
      <c r="E30" s="7">
        <f t="shared" si="7"/>
        <v>387230.73</v>
      </c>
      <c r="F30" s="7">
        <v>115357.52</v>
      </c>
      <c r="G30" s="7">
        <v>114477.52</v>
      </c>
      <c r="H30" s="7">
        <f t="shared" si="3"/>
        <v>271873.20999999996</v>
      </c>
    </row>
    <row r="31" spans="1:8">
      <c r="A31" s="35" t="s">
        <v>170</v>
      </c>
      <c r="B31" s="36" t="s">
        <v>35</v>
      </c>
      <c r="C31" s="7">
        <v>340387.9</v>
      </c>
      <c r="D31" s="7">
        <v>0</v>
      </c>
      <c r="E31" s="7">
        <f t="shared" si="7"/>
        <v>340387.9</v>
      </c>
      <c r="F31" s="7">
        <v>89664.14</v>
      </c>
      <c r="G31" s="7">
        <v>66464.14</v>
      </c>
      <c r="H31" s="7">
        <f t="shared" si="3"/>
        <v>250723.76</v>
      </c>
    </row>
    <row r="32" spans="1:8">
      <c r="A32" s="35" t="s">
        <v>171</v>
      </c>
      <c r="B32" s="36" t="s">
        <v>36</v>
      </c>
      <c r="C32" s="7">
        <v>517198.99</v>
      </c>
      <c r="D32" s="7">
        <v>0</v>
      </c>
      <c r="E32" s="7">
        <f t="shared" si="7"/>
        <v>517198.99</v>
      </c>
      <c r="F32" s="7">
        <v>347027.48</v>
      </c>
      <c r="G32" s="7">
        <v>287800.38</v>
      </c>
      <c r="H32" s="7">
        <f t="shared" si="3"/>
        <v>170171.51</v>
      </c>
    </row>
    <row r="33" spans="1:8">
      <c r="A33" s="61" t="s">
        <v>37</v>
      </c>
      <c r="B33" s="62"/>
      <c r="C33" s="6">
        <f>SUM(C34:C42)</f>
        <v>40000</v>
      </c>
      <c r="D33" s="6">
        <f t="shared" ref="D33:G33" si="8">SUM(D34:D42)</f>
        <v>344866.57</v>
      </c>
      <c r="E33" s="6">
        <f t="shared" si="8"/>
        <v>384866.57</v>
      </c>
      <c r="F33" s="6">
        <f t="shared" si="8"/>
        <v>114600</v>
      </c>
      <c r="G33" s="6">
        <f t="shared" si="8"/>
        <v>109500</v>
      </c>
      <c r="H33" s="6">
        <f t="shared" si="3"/>
        <v>270266.57</v>
      </c>
    </row>
    <row r="34" spans="1:8">
      <c r="A34" s="35" t="s">
        <v>172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173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174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175</v>
      </c>
      <c r="B37" s="36" t="s">
        <v>41</v>
      </c>
      <c r="C37" s="7">
        <v>40000</v>
      </c>
      <c r="D37" s="7">
        <v>344866.57</v>
      </c>
      <c r="E37" s="7">
        <f t="shared" si="9"/>
        <v>384866.57</v>
      </c>
      <c r="F37" s="7">
        <v>114600</v>
      </c>
      <c r="G37" s="7">
        <v>109500</v>
      </c>
      <c r="H37" s="7">
        <f t="shared" si="3"/>
        <v>270266.57</v>
      </c>
    </row>
    <row r="38" spans="1:8">
      <c r="A38" s="35" t="s">
        <v>176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177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178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61" t="s">
        <v>47</v>
      </c>
      <c r="B43" s="62"/>
      <c r="C43" s="6">
        <f>SUM(C44:C52)</f>
        <v>321034.59999999998</v>
      </c>
      <c r="D43" s="6">
        <f t="shared" ref="D43:G43" si="10">SUM(D44:D52)</f>
        <v>11419397.809999999</v>
      </c>
      <c r="E43" s="6">
        <f t="shared" si="10"/>
        <v>11740432.41</v>
      </c>
      <c r="F43" s="6">
        <f t="shared" si="10"/>
        <v>1428035.5299999998</v>
      </c>
      <c r="G43" s="6">
        <f t="shared" si="10"/>
        <v>1428035.5299999998</v>
      </c>
      <c r="H43" s="6">
        <f t="shared" si="3"/>
        <v>10312396.880000001</v>
      </c>
    </row>
    <row r="44" spans="1:8">
      <c r="A44" s="35" t="s">
        <v>179</v>
      </c>
      <c r="B44" s="36" t="s">
        <v>48</v>
      </c>
      <c r="C44" s="7">
        <v>177023.56</v>
      </c>
      <c r="D44" s="7">
        <v>3661266.27</v>
      </c>
      <c r="E44" s="7">
        <f t="shared" ref="E44:E52" si="11">C44+D44</f>
        <v>3838289.83</v>
      </c>
      <c r="F44" s="7">
        <v>465103.29</v>
      </c>
      <c r="G44" s="7">
        <v>465103.29</v>
      </c>
      <c r="H44" s="7">
        <f t="shared" si="3"/>
        <v>3373186.54</v>
      </c>
    </row>
    <row r="45" spans="1:8">
      <c r="A45" s="35" t="s">
        <v>180</v>
      </c>
      <c r="B45" s="36" t="s">
        <v>49</v>
      </c>
      <c r="C45" s="7">
        <v>0</v>
      </c>
      <c r="D45" s="7">
        <v>23000</v>
      </c>
      <c r="E45" s="7">
        <f t="shared" si="11"/>
        <v>23000</v>
      </c>
      <c r="F45" s="7">
        <v>0</v>
      </c>
      <c r="G45" s="7">
        <v>0</v>
      </c>
      <c r="H45" s="7">
        <f t="shared" si="3"/>
        <v>23000</v>
      </c>
    </row>
    <row r="46" spans="1:8">
      <c r="A46" s="35" t="s">
        <v>181</v>
      </c>
      <c r="B46" s="36" t="s">
        <v>50</v>
      </c>
      <c r="C46" s="7">
        <v>54000</v>
      </c>
      <c r="D46" s="7">
        <v>2420249.5299999998</v>
      </c>
      <c r="E46" s="7">
        <f t="shared" si="11"/>
        <v>2474249.5299999998</v>
      </c>
      <c r="F46" s="7">
        <v>313784.64</v>
      </c>
      <c r="G46" s="7">
        <v>313784.64</v>
      </c>
      <c r="H46" s="7">
        <f t="shared" si="3"/>
        <v>2160464.8899999997</v>
      </c>
    </row>
    <row r="47" spans="1:8">
      <c r="A47" s="35" t="s">
        <v>182</v>
      </c>
      <c r="B47" s="36" t="s">
        <v>51</v>
      </c>
      <c r="C47" s="7">
        <v>0</v>
      </c>
      <c r="D47" s="7">
        <v>498764</v>
      </c>
      <c r="E47" s="7">
        <f t="shared" si="11"/>
        <v>498764</v>
      </c>
      <c r="F47" s="7">
        <v>0</v>
      </c>
      <c r="G47" s="7">
        <v>0</v>
      </c>
      <c r="H47" s="7">
        <f t="shared" si="3"/>
        <v>498764</v>
      </c>
    </row>
    <row r="48" spans="1:8">
      <c r="A48" s="35" t="s">
        <v>183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184</v>
      </c>
      <c r="B49" s="36" t="s">
        <v>53</v>
      </c>
      <c r="C49" s="7">
        <v>90011.04</v>
      </c>
      <c r="D49" s="7">
        <v>4816118.01</v>
      </c>
      <c r="E49" s="7">
        <f t="shared" si="11"/>
        <v>4906129.05</v>
      </c>
      <c r="F49" s="7">
        <v>649147.6</v>
      </c>
      <c r="G49" s="7">
        <v>649147.6</v>
      </c>
      <c r="H49" s="7">
        <f t="shared" si="3"/>
        <v>4256981.45</v>
      </c>
    </row>
    <row r="50" spans="1:8">
      <c r="A50" s="35" t="s">
        <v>185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186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187</v>
      </c>
      <c r="B52" s="36" t="s">
        <v>56</v>
      </c>
      <c r="C52" s="7">
        <v>0</v>
      </c>
      <c r="D52" s="7">
        <v>0</v>
      </c>
      <c r="E52" s="7">
        <f t="shared" si="11"/>
        <v>0</v>
      </c>
      <c r="F52" s="7">
        <v>0</v>
      </c>
      <c r="G52" s="7">
        <v>0</v>
      </c>
      <c r="H52" s="7">
        <f t="shared" si="3"/>
        <v>0</v>
      </c>
    </row>
    <row r="53" spans="1:8">
      <c r="A53" s="61" t="s">
        <v>57</v>
      </c>
      <c r="B53" s="62"/>
      <c r="C53" s="6">
        <f>SUM(C54:C56)</f>
        <v>0</v>
      </c>
      <c r="D53" s="6">
        <f t="shared" ref="D53:G53" si="12">SUM(D54:D56)</f>
        <v>35127439.479999997</v>
      </c>
      <c r="E53" s="6">
        <f t="shared" si="12"/>
        <v>35127439.479999997</v>
      </c>
      <c r="F53" s="6">
        <f t="shared" si="12"/>
        <v>20054009.890000001</v>
      </c>
      <c r="G53" s="6">
        <f t="shared" si="12"/>
        <v>19944000.309999999</v>
      </c>
      <c r="H53" s="6">
        <f t="shared" si="3"/>
        <v>15073429.589999996</v>
      </c>
    </row>
    <row r="54" spans="1:8">
      <c r="A54" s="35" t="s">
        <v>188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189</v>
      </c>
      <c r="B55" s="36" t="s">
        <v>59</v>
      </c>
      <c r="C55" s="7">
        <v>0</v>
      </c>
      <c r="D55" s="7">
        <v>35127439.479999997</v>
      </c>
      <c r="E55" s="7">
        <f t="shared" si="13"/>
        <v>35127439.479999997</v>
      </c>
      <c r="F55" s="7">
        <v>20054009.890000001</v>
      </c>
      <c r="G55" s="7">
        <v>19944000.309999999</v>
      </c>
      <c r="H55" s="7">
        <f t="shared" si="3"/>
        <v>15073429.589999996</v>
      </c>
    </row>
    <row r="56" spans="1:8">
      <c r="A56" s="35" t="s">
        <v>190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61" t="s">
        <v>61</v>
      </c>
      <c r="B57" s="62"/>
      <c r="C57" s="6">
        <f>SUM(C58:C65)</f>
        <v>777738.6</v>
      </c>
      <c r="D57" s="6">
        <f t="shared" ref="D57:G57" si="14">SUM(D58:D65)</f>
        <v>-777738.6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191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192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193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194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195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196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197</v>
      </c>
      <c r="B65" s="36" t="s">
        <v>69</v>
      </c>
      <c r="C65" s="7">
        <v>777738.6</v>
      </c>
      <c r="D65" s="7">
        <v>-777738.6</v>
      </c>
      <c r="E65" s="7">
        <f t="shared" si="15"/>
        <v>0</v>
      </c>
      <c r="F65" s="7">
        <v>0</v>
      </c>
      <c r="G65" s="7">
        <v>0</v>
      </c>
      <c r="H65" s="7">
        <f t="shared" si="3"/>
        <v>0</v>
      </c>
    </row>
    <row r="66" spans="1:8">
      <c r="A66" s="61" t="s">
        <v>70</v>
      </c>
      <c r="B66" s="62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198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199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323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61" t="s">
        <v>74</v>
      </c>
      <c r="B70" s="62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200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201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202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203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204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205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206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63" t="s">
        <v>82</v>
      </c>
      <c r="B79" s="64"/>
      <c r="C79" s="8">
        <f>C80+C88+C98+C108+C118+C128+C132+C141+C145</f>
        <v>0</v>
      </c>
      <c r="D79" s="8">
        <f t="shared" ref="D79:H79" si="21">D80+D88+D98+D108+D118+D128+D132+D141+D145</f>
        <v>32926006.659999996</v>
      </c>
      <c r="E79" s="8">
        <f t="shared" si="21"/>
        <v>32926006.659999996</v>
      </c>
      <c r="F79" s="8">
        <f t="shared" si="21"/>
        <v>13908096.919999998</v>
      </c>
      <c r="G79" s="8">
        <f t="shared" si="21"/>
        <v>9061383.1599999983</v>
      </c>
      <c r="H79" s="8">
        <f t="shared" si="21"/>
        <v>19017909.739999998</v>
      </c>
    </row>
    <row r="80" spans="1:8">
      <c r="A80" s="65" t="s">
        <v>9</v>
      </c>
      <c r="B80" s="66"/>
      <c r="C80" s="8">
        <f>SUM(C81:C87)</f>
        <v>0</v>
      </c>
      <c r="D80" s="8">
        <f t="shared" ref="D80:H80" si="22">SUM(D81:D87)</f>
        <v>13578370.999999998</v>
      </c>
      <c r="E80" s="8">
        <f t="shared" si="22"/>
        <v>13578370.999999998</v>
      </c>
      <c r="F80" s="8">
        <f t="shared" si="22"/>
        <v>7626552.629999999</v>
      </c>
      <c r="G80" s="8">
        <f t="shared" si="22"/>
        <v>7626552.629999999</v>
      </c>
      <c r="H80" s="8">
        <f t="shared" si="22"/>
        <v>5951818.3699999992</v>
      </c>
    </row>
    <row r="81" spans="1:8">
      <c r="A81" s="35" t="s">
        <v>207</v>
      </c>
      <c r="B81" s="40" t="s">
        <v>10</v>
      </c>
      <c r="C81" s="9">
        <v>0</v>
      </c>
      <c r="D81" s="9">
        <v>9311889.5399999991</v>
      </c>
      <c r="E81" s="7">
        <f t="shared" ref="E81:E87" si="23">C81+D81</f>
        <v>9311889.5399999991</v>
      </c>
      <c r="F81" s="9">
        <v>5407672.9100000001</v>
      </c>
      <c r="G81" s="9">
        <v>5407672.9100000001</v>
      </c>
      <c r="H81" s="9">
        <f t="shared" ref="H81:H144" si="24">E81-F81</f>
        <v>3904216.629999999</v>
      </c>
    </row>
    <row r="82" spans="1:8">
      <c r="A82" s="35" t="s">
        <v>208</v>
      </c>
      <c r="B82" s="4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35" t="s">
        <v>209</v>
      </c>
      <c r="B83" s="40" t="s">
        <v>12</v>
      </c>
      <c r="C83" s="9">
        <v>0</v>
      </c>
      <c r="D83" s="9">
        <v>1591556.13</v>
      </c>
      <c r="E83" s="7">
        <f t="shared" si="23"/>
        <v>1591556.13</v>
      </c>
      <c r="F83" s="9">
        <v>476638.64</v>
      </c>
      <c r="G83" s="9">
        <v>476638.64</v>
      </c>
      <c r="H83" s="9">
        <f t="shared" si="24"/>
        <v>1114917.4899999998</v>
      </c>
    </row>
    <row r="84" spans="1:8">
      <c r="A84" s="35" t="s">
        <v>210</v>
      </c>
      <c r="B84" s="40" t="s">
        <v>13</v>
      </c>
      <c r="C84" s="9">
        <v>0</v>
      </c>
      <c r="D84" s="9">
        <v>1932420.64</v>
      </c>
      <c r="E84" s="7">
        <f t="shared" si="23"/>
        <v>1932420.64</v>
      </c>
      <c r="F84" s="9">
        <v>1184235.1499999999</v>
      </c>
      <c r="G84" s="9">
        <v>1184235.1499999999</v>
      </c>
      <c r="H84" s="9">
        <f t="shared" si="24"/>
        <v>748185.49</v>
      </c>
    </row>
    <row r="85" spans="1:8">
      <c r="A85" s="35" t="s">
        <v>211</v>
      </c>
      <c r="B85" s="40" t="s">
        <v>14</v>
      </c>
      <c r="C85" s="9">
        <v>0</v>
      </c>
      <c r="D85" s="9">
        <v>742504.69</v>
      </c>
      <c r="E85" s="7">
        <f t="shared" si="23"/>
        <v>742504.69</v>
      </c>
      <c r="F85" s="9">
        <v>558005.93000000005</v>
      </c>
      <c r="G85" s="9">
        <v>558005.93000000005</v>
      </c>
      <c r="H85" s="9">
        <f t="shared" si="24"/>
        <v>184498.75999999989</v>
      </c>
    </row>
    <row r="86" spans="1:8">
      <c r="A86" s="35" t="s">
        <v>212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213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65" t="s">
        <v>17</v>
      </c>
      <c r="B88" s="66"/>
      <c r="C88" s="8">
        <f>SUM(C89:C97)</f>
        <v>0</v>
      </c>
      <c r="D88" s="8">
        <f t="shared" ref="D88:G88" si="25">SUM(D89:D97)</f>
        <v>643717.99</v>
      </c>
      <c r="E88" s="8">
        <f t="shared" si="25"/>
        <v>643717.99</v>
      </c>
      <c r="F88" s="8">
        <f t="shared" si="25"/>
        <v>191649.69</v>
      </c>
      <c r="G88" s="8">
        <f t="shared" si="25"/>
        <v>190814.68</v>
      </c>
      <c r="H88" s="8">
        <f t="shared" si="24"/>
        <v>452068.3</v>
      </c>
    </row>
    <row r="89" spans="1:8">
      <c r="A89" s="35" t="s">
        <v>214</v>
      </c>
      <c r="B89" s="40" t="s">
        <v>18</v>
      </c>
      <c r="C89" s="9">
        <v>0</v>
      </c>
      <c r="D89" s="9">
        <v>276090.49</v>
      </c>
      <c r="E89" s="7">
        <f t="shared" ref="E89:E97" si="26">C89+D89</f>
        <v>276090.49</v>
      </c>
      <c r="F89" s="9">
        <v>137288.39000000001</v>
      </c>
      <c r="G89" s="9">
        <v>137288.39000000001</v>
      </c>
      <c r="H89" s="9">
        <f t="shared" si="24"/>
        <v>138802.09999999998</v>
      </c>
    </row>
    <row r="90" spans="1:8">
      <c r="A90" s="35" t="s">
        <v>215</v>
      </c>
      <c r="B90" s="40" t="s">
        <v>19</v>
      </c>
      <c r="C90" s="9">
        <v>0</v>
      </c>
      <c r="D90" s="9">
        <v>37177.5</v>
      </c>
      <c r="E90" s="7">
        <f t="shared" si="26"/>
        <v>37177.5</v>
      </c>
      <c r="F90" s="9">
        <v>14128.87</v>
      </c>
      <c r="G90" s="9">
        <v>14128.87</v>
      </c>
      <c r="H90" s="9">
        <f t="shared" si="24"/>
        <v>23048.629999999997</v>
      </c>
    </row>
    <row r="91" spans="1:8">
      <c r="A91" s="35" t="s">
        <v>216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217</v>
      </c>
      <c r="B92" s="40" t="s">
        <v>21</v>
      </c>
      <c r="C92" s="9">
        <v>0</v>
      </c>
      <c r="D92" s="9">
        <v>134200</v>
      </c>
      <c r="E92" s="7">
        <f t="shared" si="26"/>
        <v>134200</v>
      </c>
      <c r="F92" s="9">
        <v>0</v>
      </c>
      <c r="G92" s="9">
        <v>0</v>
      </c>
      <c r="H92" s="9">
        <f t="shared" si="24"/>
        <v>134200</v>
      </c>
    </row>
    <row r="93" spans="1:8">
      <c r="A93" s="35" t="s">
        <v>218</v>
      </c>
      <c r="B93" s="40" t="s">
        <v>22</v>
      </c>
      <c r="C93" s="9">
        <v>0</v>
      </c>
      <c r="D93" s="9">
        <v>119850</v>
      </c>
      <c r="E93" s="7">
        <f t="shared" si="26"/>
        <v>119850</v>
      </c>
      <c r="F93" s="9">
        <v>998.59</v>
      </c>
      <c r="G93" s="9">
        <v>998.59</v>
      </c>
      <c r="H93" s="9">
        <f t="shared" si="24"/>
        <v>118851.41</v>
      </c>
    </row>
    <row r="94" spans="1:8">
      <c r="A94" s="35" t="s">
        <v>219</v>
      </c>
      <c r="B94" s="40" t="s">
        <v>23</v>
      </c>
      <c r="C94" s="9">
        <v>0</v>
      </c>
      <c r="D94" s="9">
        <v>45000</v>
      </c>
      <c r="E94" s="7">
        <f t="shared" si="26"/>
        <v>45000</v>
      </c>
      <c r="F94" s="9">
        <v>38301.33</v>
      </c>
      <c r="G94" s="9">
        <v>38301.33</v>
      </c>
      <c r="H94" s="9">
        <f t="shared" si="24"/>
        <v>6698.6699999999983</v>
      </c>
    </row>
    <row r="95" spans="1:8">
      <c r="A95" s="35" t="s">
        <v>220</v>
      </c>
      <c r="B95" s="40" t="s">
        <v>24</v>
      </c>
      <c r="C95" s="9">
        <v>0</v>
      </c>
      <c r="D95" s="9">
        <v>10400</v>
      </c>
      <c r="E95" s="7">
        <f t="shared" si="26"/>
        <v>10400</v>
      </c>
      <c r="F95" s="9">
        <v>0</v>
      </c>
      <c r="G95" s="9">
        <v>0</v>
      </c>
      <c r="H95" s="9">
        <f t="shared" si="24"/>
        <v>10400</v>
      </c>
    </row>
    <row r="96" spans="1:8">
      <c r="A96" s="35" t="s">
        <v>221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222</v>
      </c>
      <c r="B97" s="40" t="s">
        <v>26</v>
      </c>
      <c r="C97" s="9">
        <v>0</v>
      </c>
      <c r="D97" s="9">
        <v>21000</v>
      </c>
      <c r="E97" s="7">
        <f t="shared" si="26"/>
        <v>21000</v>
      </c>
      <c r="F97" s="9">
        <v>932.51</v>
      </c>
      <c r="G97" s="9">
        <v>97.5</v>
      </c>
      <c r="H97" s="9">
        <f t="shared" si="24"/>
        <v>20067.490000000002</v>
      </c>
    </row>
    <row r="98" spans="1:8">
      <c r="A98" s="65" t="s">
        <v>27</v>
      </c>
      <c r="B98" s="66"/>
      <c r="C98" s="8">
        <f>SUM(C99:C107)</f>
        <v>0</v>
      </c>
      <c r="D98" s="8">
        <f t="shared" ref="D98:G98" si="27">SUM(D99:D107)</f>
        <v>1831809.6800000002</v>
      </c>
      <c r="E98" s="8">
        <f t="shared" si="27"/>
        <v>1831809.6800000002</v>
      </c>
      <c r="F98" s="8">
        <f t="shared" si="27"/>
        <v>642374.29</v>
      </c>
      <c r="G98" s="8">
        <f t="shared" si="27"/>
        <v>617631.52</v>
      </c>
      <c r="H98" s="8">
        <f t="shared" si="24"/>
        <v>1189435.3900000001</v>
      </c>
    </row>
    <row r="99" spans="1:8">
      <c r="A99" s="35" t="s">
        <v>223</v>
      </c>
      <c r="B99" s="40" t="s">
        <v>28</v>
      </c>
      <c r="C99" s="9">
        <v>0</v>
      </c>
      <c r="D99" s="9">
        <v>410299.98</v>
      </c>
      <c r="E99" s="7">
        <f t="shared" ref="E99:E107" si="28">C99+D99</f>
        <v>410299.98</v>
      </c>
      <c r="F99" s="9">
        <v>259842.79</v>
      </c>
      <c r="G99" s="9">
        <v>259842.79</v>
      </c>
      <c r="H99" s="9">
        <f t="shared" si="24"/>
        <v>150457.18999999997</v>
      </c>
    </row>
    <row r="100" spans="1:8">
      <c r="A100" s="35" t="s">
        <v>224</v>
      </c>
      <c r="B100" s="40" t="s">
        <v>29</v>
      </c>
      <c r="C100" s="9">
        <v>0</v>
      </c>
      <c r="D100" s="9">
        <v>85194.17</v>
      </c>
      <c r="E100" s="7">
        <f t="shared" si="28"/>
        <v>85194.17</v>
      </c>
      <c r="F100" s="9">
        <v>5942</v>
      </c>
      <c r="G100" s="9">
        <v>5942</v>
      </c>
      <c r="H100" s="9">
        <f t="shared" si="24"/>
        <v>79252.17</v>
      </c>
    </row>
    <row r="101" spans="1:8">
      <c r="A101" s="35" t="s">
        <v>225</v>
      </c>
      <c r="B101" s="40" t="s">
        <v>30</v>
      </c>
      <c r="C101" s="9">
        <v>0</v>
      </c>
      <c r="D101" s="9">
        <v>146226.12</v>
      </c>
      <c r="E101" s="7">
        <f t="shared" si="28"/>
        <v>146226.12</v>
      </c>
      <c r="F101" s="9">
        <v>5837.97</v>
      </c>
      <c r="G101" s="9">
        <v>5837.97</v>
      </c>
      <c r="H101" s="9">
        <f t="shared" si="24"/>
        <v>140388.15</v>
      </c>
    </row>
    <row r="102" spans="1:8">
      <c r="A102" s="35" t="s">
        <v>226</v>
      </c>
      <c r="B102" s="40" t="s">
        <v>31</v>
      </c>
      <c r="C102" s="9">
        <v>0</v>
      </c>
      <c r="D102" s="9">
        <v>107384.42</v>
      </c>
      <c r="E102" s="7">
        <f t="shared" si="28"/>
        <v>107384.42</v>
      </c>
      <c r="F102" s="9">
        <v>18826.240000000002</v>
      </c>
      <c r="G102" s="9">
        <v>16853.37</v>
      </c>
      <c r="H102" s="9">
        <f t="shared" si="24"/>
        <v>88558.18</v>
      </c>
    </row>
    <row r="103" spans="1:8">
      <c r="A103" s="35" t="s">
        <v>227</v>
      </c>
      <c r="B103" s="40" t="s">
        <v>32</v>
      </c>
      <c r="C103" s="9">
        <v>0</v>
      </c>
      <c r="D103" s="9">
        <v>352155.24</v>
      </c>
      <c r="E103" s="7">
        <f t="shared" si="28"/>
        <v>352155.24</v>
      </c>
      <c r="F103" s="9">
        <v>6304.53</v>
      </c>
      <c r="G103" s="9">
        <v>6304.53</v>
      </c>
      <c r="H103" s="9">
        <f t="shared" si="24"/>
        <v>345850.70999999996</v>
      </c>
    </row>
    <row r="104" spans="1:8">
      <c r="A104" s="35" t="s">
        <v>228</v>
      </c>
      <c r="B104" s="4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35" t="s">
        <v>229</v>
      </c>
      <c r="B105" s="40" t="s">
        <v>34</v>
      </c>
      <c r="C105" s="9">
        <v>0</v>
      </c>
      <c r="D105" s="9">
        <v>194499.98</v>
      </c>
      <c r="E105" s="7">
        <f t="shared" si="28"/>
        <v>194499.98</v>
      </c>
      <c r="F105" s="9">
        <v>96387.28</v>
      </c>
      <c r="G105" s="9">
        <v>95507.28</v>
      </c>
      <c r="H105" s="9">
        <f t="shared" si="24"/>
        <v>98112.700000000012</v>
      </c>
    </row>
    <row r="106" spans="1:8">
      <c r="A106" s="35" t="s">
        <v>230</v>
      </c>
      <c r="B106" s="40" t="s">
        <v>35</v>
      </c>
      <c r="C106" s="9">
        <v>0</v>
      </c>
      <c r="D106" s="9">
        <v>155529.43</v>
      </c>
      <c r="E106" s="7">
        <f t="shared" si="28"/>
        <v>155529.43</v>
      </c>
      <c r="F106" s="9">
        <v>66281.45</v>
      </c>
      <c r="G106" s="9">
        <v>66281.45</v>
      </c>
      <c r="H106" s="9">
        <f t="shared" si="24"/>
        <v>89247.98</v>
      </c>
    </row>
    <row r="107" spans="1:8">
      <c r="A107" s="35" t="s">
        <v>231</v>
      </c>
      <c r="B107" s="40" t="s">
        <v>36</v>
      </c>
      <c r="C107" s="9">
        <v>0</v>
      </c>
      <c r="D107" s="9">
        <v>380520.34</v>
      </c>
      <c r="E107" s="7">
        <f t="shared" si="28"/>
        <v>380520.34</v>
      </c>
      <c r="F107" s="9">
        <v>182952.03</v>
      </c>
      <c r="G107" s="9">
        <v>161062.13</v>
      </c>
      <c r="H107" s="9">
        <f t="shared" si="24"/>
        <v>197568.31000000003</v>
      </c>
    </row>
    <row r="108" spans="1:8">
      <c r="A108" s="65" t="s">
        <v>37</v>
      </c>
      <c r="B108" s="66"/>
      <c r="C108" s="8">
        <f>SUM(C109:C117)</f>
        <v>0</v>
      </c>
      <c r="D108" s="8">
        <f t="shared" ref="D108:G108" si="29">SUM(D109:D117)</f>
        <v>30000</v>
      </c>
      <c r="E108" s="8">
        <f t="shared" si="29"/>
        <v>30000</v>
      </c>
      <c r="F108" s="8">
        <f t="shared" si="29"/>
        <v>30000</v>
      </c>
      <c r="G108" s="8">
        <f t="shared" si="29"/>
        <v>30000</v>
      </c>
      <c r="H108" s="8">
        <f t="shared" si="24"/>
        <v>0</v>
      </c>
    </row>
    <row r="109" spans="1:8">
      <c r="A109" s="35" t="s">
        <v>232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233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234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235</v>
      </c>
      <c r="B112" s="40" t="s">
        <v>41</v>
      </c>
      <c r="C112" s="9">
        <v>0</v>
      </c>
      <c r="D112" s="9">
        <v>30000</v>
      </c>
      <c r="E112" s="7">
        <f t="shared" si="30"/>
        <v>30000</v>
      </c>
      <c r="F112" s="9">
        <v>30000</v>
      </c>
      <c r="G112" s="9">
        <v>30000</v>
      </c>
      <c r="H112" s="9">
        <f t="shared" si="24"/>
        <v>0</v>
      </c>
    </row>
    <row r="113" spans="1:8">
      <c r="A113" s="35" t="s">
        <v>236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237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238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65" t="s">
        <v>47</v>
      </c>
      <c r="B118" s="66"/>
      <c r="C118" s="8">
        <f>SUM(C119:C127)</f>
        <v>0</v>
      </c>
      <c r="D118" s="8">
        <f t="shared" ref="D118:G118" si="31">SUM(D119:D127)</f>
        <v>1500294.2</v>
      </c>
      <c r="E118" s="8">
        <f t="shared" si="31"/>
        <v>1500294.2</v>
      </c>
      <c r="F118" s="8">
        <f t="shared" si="31"/>
        <v>0</v>
      </c>
      <c r="G118" s="8">
        <f t="shared" si="31"/>
        <v>0</v>
      </c>
      <c r="H118" s="8">
        <f t="shared" si="24"/>
        <v>1500294.2</v>
      </c>
    </row>
    <row r="119" spans="1:8">
      <c r="A119" s="35" t="s">
        <v>239</v>
      </c>
      <c r="B119" s="40" t="s">
        <v>48</v>
      </c>
      <c r="C119" s="9">
        <v>0</v>
      </c>
      <c r="D119" s="9">
        <v>977736</v>
      </c>
      <c r="E119" s="7">
        <f t="shared" ref="E119:E127" si="32">C119+D119</f>
        <v>977736</v>
      </c>
      <c r="F119" s="9">
        <v>0</v>
      </c>
      <c r="G119" s="9">
        <v>0</v>
      </c>
      <c r="H119" s="9">
        <f t="shared" si="24"/>
        <v>977736</v>
      </c>
    </row>
    <row r="120" spans="1:8">
      <c r="A120" s="35" t="s">
        <v>240</v>
      </c>
      <c r="B120" s="40" t="s">
        <v>49</v>
      </c>
      <c r="C120" s="9">
        <v>0</v>
      </c>
      <c r="D120" s="9">
        <v>10000</v>
      </c>
      <c r="E120" s="7">
        <f t="shared" si="32"/>
        <v>10000</v>
      </c>
      <c r="F120" s="9">
        <v>0</v>
      </c>
      <c r="G120" s="9">
        <v>0</v>
      </c>
      <c r="H120" s="9">
        <f t="shared" si="24"/>
        <v>10000</v>
      </c>
    </row>
    <row r="121" spans="1:8">
      <c r="A121" s="35" t="s">
        <v>241</v>
      </c>
      <c r="B121" s="40" t="s">
        <v>50</v>
      </c>
      <c r="C121" s="9">
        <v>0</v>
      </c>
      <c r="D121" s="9">
        <v>117500</v>
      </c>
      <c r="E121" s="7">
        <f t="shared" si="32"/>
        <v>117500</v>
      </c>
      <c r="F121" s="9">
        <v>0</v>
      </c>
      <c r="G121" s="9">
        <v>0</v>
      </c>
      <c r="H121" s="9">
        <f t="shared" si="24"/>
        <v>117500</v>
      </c>
    </row>
    <row r="122" spans="1:8">
      <c r="A122" s="35" t="s">
        <v>242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243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244</v>
      </c>
      <c r="B124" s="40" t="s">
        <v>53</v>
      </c>
      <c r="C124" s="9">
        <v>0</v>
      </c>
      <c r="D124" s="9">
        <v>395058.2</v>
      </c>
      <c r="E124" s="7">
        <f t="shared" si="32"/>
        <v>395058.2</v>
      </c>
      <c r="F124" s="9">
        <v>0</v>
      </c>
      <c r="G124" s="9">
        <v>0</v>
      </c>
      <c r="H124" s="9">
        <f t="shared" si="24"/>
        <v>395058.2</v>
      </c>
    </row>
    <row r="125" spans="1:8">
      <c r="A125" s="35" t="s">
        <v>245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246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247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65" t="s">
        <v>57</v>
      </c>
      <c r="B128" s="66"/>
      <c r="C128" s="8">
        <f>SUM(C129:C131)</f>
        <v>0</v>
      </c>
      <c r="D128" s="8">
        <f t="shared" ref="D128:G128" si="33">SUM(D129:D131)</f>
        <v>15341813.789999999</v>
      </c>
      <c r="E128" s="8">
        <f t="shared" si="33"/>
        <v>15341813.789999999</v>
      </c>
      <c r="F128" s="8">
        <f t="shared" si="33"/>
        <v>5417520.3099999996</v>
      </c>
      <c r="G128" s="8">
        <f t="shared" si="33"/>
        <v>596384.32999999996</v>
      </c>
      <c r="H128" s="8">
        <f t="shared" si="24"/>
        <v>9924293.4800000004</v>
      </c>
    </row>
    <row r="129" spans="1:8">
      <c r="A129" s="35" t="s">
        <v>248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249</v>
      </c>
      <c r="B130" s="40" t="s">
        <v>59</v>
      </c>
      <c r="C130" s="9">
        <v>0</v>
      </c>
      <c r="D130" s="9">
        <v>15341813.789999999</v>
      </c>
      <c r="E130" s="7">
        <f t="shared" si="34"/>
        <v>15341813.789999999</v>
      </c>
      <c r="F130" s="9">
        <v>5417520.3099999996</v>
      </c>
      <c r="G130" s="9">
        <v>596384.32999999996</v>
      </c>
      <c r="H130" s="9">
        <f t="shared" si="24"/>
        <v>9924293.4800000004</v>
      </c>
    </row>
    <row r="131" spans="1:8">
      <c r="A131" s="35" t="s">
        <v>250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65" t="s">
        <v>61</v>
      </c>
      <c r="B132" s="66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251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252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253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254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255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256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257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65" t="s">
        <v>70</v>
      </c>
      <c r="B141" s="66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258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259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324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65" t="s">
        <v>74</v>
      </c>
      <c r="B145" s="66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260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261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262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263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264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265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266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67" t="s">
        <v>83</v>
      </c>
      <c r="B154" s="68"/>
      <c r="C154" s="8">
        <f>C4+C79</f>
        <v>20631070.600000005</v>
      </c>
      <c r="D154" s="8">
        <f t="shared" ref="D154:H154" si="42">D4+D79</f>
        <v>80461251.899999991</v>
      </c>
      <c r="E154" s="8">
        <f t="shared" si="42"/>
        <v>101092322.5</v>
      </c>
      <c r="F154" s="8">
        <f t="shared" si="42"/>
        <v>45704651.530000001</v>
      </c>
      <c r="G154" s="8">
        <f t="shared" si="42"/>
        <v>40475484.869999997</v>
      </c>
      <c r="H154" s="8">
        <f t="shared" si="42"/>
        <v>55387670.969999999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70866141732283472" right="0.70866141732283472" top="0.74803149606299213" bottom="0.74803149606299213" header="0.31496062992125984" footer="0.31496062992125984"/>
  <pageSetup scale="52" fitToHeight="3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selection activeCell="C57" sqref="C57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329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20631070.600000001</v>
      </c>
      <c r="C5" s="8">
        <f t="shared" ref="C5:G5" si="0">SUM(C6:C13)</f>
        <v>47535245.240000002</v>
      </c>
      <c r="D5" s="8">
        <f t="shared" si="0"/>
        <v>68166315.840000004</v>
      </c>
      <c r="E5" s="8">
        <f t="shared" si="0"/>
        <v>31796554.609999999</v>
      </c>
      <c r="F5" s="8">
        <f t="shared" si="0"/>
        <v>31414101.710000001</v>
      </c>
      <c r="G5" s="8">
        <f t="shared" si="0"/>
        <v>36369761.230000004</v>
      </c>
    </row>
    <row r="6" spans="1:7">
      <c r="A6" s="18" t="s">
        <v>326</v>
      </c>
      <c r="B6" s="9">
        <v>20631070.600000001</v>
      </c>
      <c r="C6" s="9">
        <v>37146480.700000003</v>
      </c>
      <c r="D6" s="9">
        <f>B6+C6</f>
        <v>57777551.300000004</v>
      </c>
      <c r="E6" s="9">
        <v>29261544.370000001</v>
      </c>
      <c r="F6" s="9">
        <v>28879091.469999999</v>
      </c>
      <c r="G6" s="9">
        <f>D6-E6</f>
        <v>28516006.930000003</v>
      </c>
    </row>
    <row r="7" spans="1:7">
      <c r="A7" s="18" t="s">
        <v>327</v>
      </c>
      <c r="B7" s="9">
        <v>0</v>
      </c>
      <c r="C7" s="9">
        <v>10139832.539999999</v>
      </c>
      <c r="D7" s="9">
        <f t="shared" ref="D7:D13" si="1">B7+C7</f>
        <v>10139832.539999999</v>
      </c>
      <c r="E7" s="9">
        <v>2535010.2400000002</v>
      </c>
      <c r="F7" s="9">
        <v>2535010.2400000002</v>
      </c>
      <c r="G7" s="9">
        <f t="shared" ref="G7:G13" si="2">D7-E7</f>
        <v>7604822.2999999989</v>
      </c>
    </row>
    <row r="8" spans="1:7">
      <c r="A8" s="18" t="s">
        <v>328</v>
      </c>
      <c r="B8" s="9">
        <v>0</v>
      </c>
      <c r="C8" s="9">
        <v>248932</v>
      </c>
      <c r="D8" s="9">
        <f t="shared" si="1"/>
        <v>248932</v>
      </c>
      <c r="E8" s="9">
        <v>0</v>
      </c>
      <c r="F8" s="9">
        <v>0</v>
      </c>
      <c r="G8" s="9">
        <f t="shared" si="2"/>
        <v>248932</v>
      </c>
    </row>
    <row r="9" spans="1:7">
      <c r="A9" s="18" t="s">
        <v>92</v>
      </c>
      <c r="B9" s="9"/>
      <c r="C9" s="9"/>
      <c r="D9" s="9">
        <f t="shared" si="1"/>
        <v>0</v>
      </c>
      <c r="E9" s="9"/>
      <c r="F9" s="9"/>
      <c r="G9" s="9">
        <f t="shared" si="2"/>
        <v>0</v>
      </c>
    </row>
    <row r="10" spans="1:7">
      <c r="A10" s="18" t="s">
        <v>93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94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95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96</v>
      </c>
      <c r="B15" s="9"/>
      <c r="C15" s="9"/>
      <c r="D15" s="9"/>
      <c r="E15" s="9"/>
      <c r="F15" s="9"/>
      <c r="G15" s="9"/>
    </row>
    <row r="16" spans="1:7">
      <c r="A16" s="19" t="s">
        <v>97</v>
      </c>
      <c r="B16" s="8">
        <f>SUM(B17:B24)</f>
        <v>0</v>
      </c>
      <c r="C16" s="8">
        <f t="shared" ref="C16:G16" si="3">SUM(C17:C24)</f>
        <v>32926006.66</v>
      </c>
      <c r="D16" s="8">
        <f t="shared" si="3"/>
        <v>32926006.66</v>
      </c>
      <c r="E16" s="8">
        <f t="shared" si="3"/>
        <v>13908096.92</v>
      </c>
      <c r="F16" s="8">
        <f t="shared" si="3"/>
        <v>9061383.1600000001</v>
      </c>
      <c r="G16" s="8">
        <f t="shared" si="3"/>
        <v>19017909.740000002</v>
      </c>
    </row>
    <row r="17" spans="1:7">
      <c r="A17" s="18" t="s">
        <v>326</v>
      </c>
      <c r="B17" s="9">
        <v>0</v>
      </c>
      <c r="C17" s="9">
        <v>32926006.66</v>
      </c>
      <c r="D17" s="9">
        <f>B17+C17</f>
        <v>32926006.66</v>
      </c>
      <c r="E17" s="9">
        <v>13908096.92</v>
      </c>
      <c r="F17" s="9">
        <v>9061383.1600000001</v>
      </c>
      <c r="G17" s="9">
        <f t="shared" ref="G17:G24" si="4">D17-E17</f>
        <v>19017909.740000002</v>
      </c>
    </row>
    <row r="18" spans="1:7">
      <c r="A18" s="18" t="s">
        <v>90</v>
      </c>
      <c r="B18" s="9"/>
      <c r="C18" s="9"/>
      <c r="D18" s="9">
        <f t="shared" ref="D18:D24" si="5">B18+C18</f>
        <v>0</v>
      </c>
      <c r="E18" s="9"/>
      <c r="F18" s="9"/>
      <c r="G18" s="9">
        <f t="shared" si="4"/>
        <v>0</v>
      </c>
    </row>
    <row r="19" spans="1:7">
      <c r="A19" s="18" t="s">
        <v>91</v>
      </c>
      <c r="B19" s="9"/>
      <c r="C19" s="9"/>
      <c r="D19" s="9">
        <f t="shared" si="5"/>
        <v>0</v>
      </c>
      <c r="E19" s="9"/>
      <c r="F19" s="9"/>
      <c r="G19" s="9">
        <f t="shared" si="4"/>
        <v>0</v>
      </c>
    </row>
    <row r="20" spans="1:7">
      <c r="A20" s="18" t="s">
        <v>92</v>
      </c>
      <c r="B20" s="9"/>
      <c r="C20" s="9"/>
      <c r="D20" s="9">
        <f t="shared" si="5"/>
        <v>0</v>
      </c>
      <c r="E20" s="9"/>
      <c r="F20" s="9"/>
      <c r="G20" s="9">
        <f t="shared" si="4"/>
        <v>0</v>
      </c>
    </row>
    <row r="21" spans="1:7">
      <c r="A21" s="18" t="s">
        <v>93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94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95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20631070.600000001</v>
      </c>
      <c r="C26" s="8">
        <f t="shared" ref="C26:G26" si="6">C5+C16</f>
        <v>80461251.900000006</v>
      </c>
      <c r="D26" s="8">
        <f t="shared" si="6"/>
        <v>101092322.5</v>
      </c>
      <c r="E26" s="8">
        <f t="shared" si="6"/>
        <v>45704651.530000001</v>
      </c>
      <c r="F26" s="8">
        <f t="shared" si="6"/>
        <v>40475484.870000005</v>
      </c>
      <c r="G26" s="8">
        <f t="shared" si="6"/>
        <v>55387670.970000006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8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topLeftCell="A58" workbookViewId="0">
      <selection activeCell="D96" sqref="D96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330</v>
      </c>
      <c r="B1" s="70"/>
      <c r="C1" s="70"/>
      <c r="D1" s="70"/>
      <c r="E1" s="70"/>
      <c r="F1" s="70"/>
      <c r="G1" s="70"/>
      <c r="H1" s="71"/>
    </row>
    <row r="2" spans="1:8" ht="12" customHeight="1">
      <c r="A2" s="74"/>
      <c r="B2" s="75"/>
      <c r="C2" s="73" t="s">
        <v>0</v>
      </c>
      <c r="D2" s="73"/>
      <c r="E2" s="73"/>
      <c r="F2" s="73"/>
      <c r="G2" s="73"/>
      <c r="H2" s="43"/>
    </row>
    <row r="3" spans="1:8" ht="22.5">
      <c r="A3" s="76" t="s">
        <v>1</v>
      </c>
      <c r="B3" s="77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8" t="s">
        <v>98</v>
      </c>
      <c r="B5" s="79"/>
      <c r="C5" s="8">
        <f>C6+C16+C25+C36</f>
        <v>20631070.600000001</v>
      </c>
      <c r="D5" s="8">
        <f t="shared" ref="D5:H5" si="0">D6+D16+D25+D36</f>
        <v>47535245.240000002</v>
      </c>
      <c r="E5" s="8">
        <f t="shared" si="0"/>
        <v>68166315.840000004</v>
      </c>
      <c r="F5" s="8">
        <f t="shared" si="0"/>
        <v>31796554.609999999</v>
      </c>
      <c r="G5" s="8">
        <f t="shared" si="0"/>
        <v>31414101.710000001</v>
      </c>
      <c r="H5" s="8">
        <f t="shared" si="0"/>
        <v>36369761.230000004</v>
      </c>
    </row>
    <row r="6" spans="1:8" ht="12.75" customHeight="1">
      <c r="A6" s="63" t="s">
        <v>99</v>
      </c>
      <c r="B6" s="64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46" t="s">
        <v>267</v>
      </c>
      <c r="B7" s="40" t="s">
        <v>100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268</v>
      </c>
      <c r="B8" s="40" t="s">
        <v>101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269</v>
      </c>
      <c r="B9" s="40" t="s">
        <v>102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46" t="s">
        <v>270</v>
      </c>
      <c r="B10" s="40" t="s">
        <v>103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271</v>
      </c>
      <c r="B11" s="40" t="s">
        <v>104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272</v>
      </c>
      <c r="B12" s="40" t="s">
        <v>105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273</v>
      </c>
      <c r="B13" s="40" t="s">
        <v>106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274</v>
      </c>
      <c r="B14" s="40" t="s">
        <v>107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63" t="s">
        <v>108</v>
      </c>
      <c r="B16" s="80"/>
      <c r="C16" s="8">
        <f>SUM(C17:C23)</f>
        <v>20631070.600000001</v>
      </c>
      <c r="D16" s="8">
        <f t="shared" ref="D16:G16" si="4">SUM(D17:D23)</f>
        <v>47535245.240000002</v>
      </c>
      <c r="E16" s="8">
        <f t="shared" si="4"/>
        <v>68166315.840000004</v>
      </c>
      <c r="F16" s="8">
        <f t="shared" si="4"/>
        <v>31796554.609999999</v>
      </c>
      <c r="G16" s="8">
        <f t="shared" si="4"/>
        <v>31414101.710000001</v>
      </c>
      <c r="H16" s="8">
        <f t="shared" si="3"/>
        <v>36369761.230000004</v>
      </c>
    </row>
    <row r="17" spans="1:8">
      <c r="A17" s="46" t="s">
        <v>275</v>
      </c>
      <c r="B17" s="40" t="s">
        <v>109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276</v>
      </c>
      <c r="B18" s="40" t="s">
        <v>110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277</v>
      </c>
      <c r="B19" s="40" t="s">
        <v>111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278</v>
      </c>
      <c r="B20" s="40" t="s">
        <v>112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279</v>
      </c>
      <c r="B21" s="40" t="s">
        <v>113</v>
      </c>
      <c r="C21" s="9">
        <v>20631070.600000001</v>
      </c>
      <c r="D21" s="9">
        <v>47535245.240000002</v>
      </c>
      <c r="E21" s="9">
        <f t="shared" si="5"/>
        <v>68166315.840000004</v>
      </c>
      <c r="F21" s="9">
        <v>31796554.609999999</v>
      </c>
      <c r="G21" s="9">
        <v>31414101.710000001</v>
      </c>
      <c r="H21" s="9">
        <f t="shared" si="3"/>
        <v>36369761.230000004</v>
      </c>
    </row>
    <row r="22" spans="1:8">
      <c r="A22" s="46" t="s">
        <v>280</v>
      </c>
      <c r="B22" s="40" t="s">
        <v>114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281</v>
      </c>
      <c r="B23" s="40" t="s">
        <v>115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63" t="s">
        <v>116</v>
      </c>
      <c r="B25" s="80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282</v>
      </c>
      <c r="B26" s="40" t="s">
        <v>117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283</v>
      </c>
      <c r="B27" s="40" t="s">
        <v>118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284</v>
      </c>
      <c r="B28" s="40" t="s">
        <v>119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285</v>
      </c>
      <c r="B29" s="40" t="s">
        <v>120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286</v>
      </c>
      <c r="B30" s="40" t="s">
        <v>121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287</v>
      </c>
      <c r="B31" s="40" t="s">
        <v>122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288</v>
      </c>
      <c r="B32" s="40" t="s">
        <v>123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289</v>
      </c>
      <c r="B33" s="40" t="s">
        <v>124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290</v>
      </c>
      <c r="B34" s="40" t="s">
        <v>125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63" t="s">
        <v>126</v>
      </c>
      <c r="B36" s="80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291</v>
      </c>
      <c r="B37" s="40" t="s">
        <v>127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292</v>
      </c>
      <c r="B38" s="48" t="s">
        <v>128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293</v>
      </c>
      <c r="B39" s="40" t="s">
        <v>129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294</v>
      </c>
      <c r="B40" s="40" t="s">
        <v>130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63" t="s">
        <v>131</v>
      </c>
      <c r="B42" s="80"/>
      <c r="C42" s="8">
        <f>C43+C53+C62+C73</f>
        <v>0</v>
      </c>
      <c r="D42" s="8">
        <f t="shared" ref="D42:G42" si="10">D43+D53+D62+D73</f>
        <v>32926006.66</v>
      </c>
      <c r="E42" s="8">
        <f t="shared" si="10"/>
        <v>32926006.66</v>
      </c>
      <c r="F42" s="8">
        <f t="shared" si="10"/>
        <v>13908096.92</v>
      </c>
      <c r="G42" s="8">
        <f t="shared" si="10"/>
        <v>9061383.1600000001</v>
      </c>
      <c r="H42" s="8">
        <f t="shared" si="3"/>
        <v>19017909.740000002</v>
      </c>
    </row>
    <row r="43" spans="1:8" ht="12.75">
      <c r="A43" s="63" t="s">
        <v>99</v>
      </c>
      <c r="B43" s="80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46" t="s">
        <v>295</v>
      </c>
      <c r="B44" s="40" t="s">
        <v>100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296</v>
      </c>
      <c r="B45" s="40" t="s">
        <v>101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297</v>
      </c>
      <c r="B46" s="40" t="s">
        <v>102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298</v>
      </c>
      <c r="B47" s="40" t="s">
        <v>103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299</v>
      </c>
      <c r="B48" s="40" t="s">
        <v>104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300</v>
      </c>
      <c r="B49" s="40" t="s">
        <v>105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301</v>
      </c>
      <c r="B50" s="40" t="s">
        <v>106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302</v>
      </c>
      <c r="B51" s="40" t="s">
        <v>107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63" t="s">
        <v>108</v>
      </c>
      <c r="B53" s="80"/>
      <c r="C53" s="8">
        <f>SUM(C54:C60)</f>
        <v>0</v>
      </c>
      <c r="D53" s="8">
        <f t="shared" ref="D53:G53" si="13">SUM(D54:D60)</f>
        <v>32926006.66</v>
      </c>
      <c r="E53" s="8">
        <f t="shared" si="13"/>
        <v>32926006.66</v>
      </c>
      <c r="F53" s="8">
        <f t="shared" si="13"/>
        <v>13908096.92</v>
      </c>
      <c r="G53" s="8">
        <f t="shared" si="13"/>
        <v>9061383.1600000001</v>
      </c>
      <c r="H53" s="8">
        <f t="shared" si="3"/>
        <v>19017909.740000002</v>
      </c>
    </row>
    <row r="54" spans="1:8">
      <c r="A54" s="46" t="s">
        <v>303</v>
      </c>
      <c r="B54" s="40" t="s">
        <v>109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304</v>
      </c>
      <c r="B55" s="40" t="s">
        <v>110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305</v>
      </c>
      <c r="B56" s="40" t="s">
        <v>111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306</v>
      </c>
      <c r="B57" s="40" t="s">
        <v>112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307</v>
      </c>
      <c r="B58" s="40" t="s">
        <v>113</v>
      </c>
      <c r="C58" s="9">
        <v>0</v>
      </c>
      <c r="D58" s="9">
        <v>32926006.66</v>
      </c>
      <c r="E58" s="9">
        <f t="shared" si="14"/>
        <v>32926006.66</v>
      </c>
      <c r="F58" s="9">
        <v>13908096.92</v>
      </c>
      <c r="G58" s="9">
        <v>9061383.1600000001</v>
      </c>
      <c r="H58" s="9">
        <f t="shared" si="3"/>
        <v>19017909.740000002</v>
      </c>
    </row>
    <row r="59" spans="1:8">
      <c r="A59" s="46" t="s">
        <v>308</v>
      </c>
      <c r="B59" s="40" t="s">
        <v>114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309</v>
      </c>
      <c r="B60" s="40" t="s">
        <v>115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63" t="s">
        <v>116</v>
      </c>
      <c r="B62" s="80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310</v>
      </c>
      <c r="B63" s="40" t="s">
        <v>117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311</v>
      </c>
      <c r="B64" s="40" t="s">
        <v>118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312</v>
      </c>
      <c r="B65" s="40" t="s">
        <v>119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313</v>
      </c>
      <c r="B66" s="40" t="s">
        <v>120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314</v>
      </c>
      <c r="B67" s="40" t="s">
        <v>121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315</v>
      </c>
      <c r="B68" s="40" t="s">
        <v>122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316</v>
      </c>
      <c r="B69" s="40" t="s">
        <v>123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317</v>
      </c>
      <c r="B70" s="40" t="s">
        <v>124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318</v>
      </c>
      <c r="B71" s="40" t="s">
        <v>125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63" t="s">
        <v>126</v>
      </c>
      <c r="B73" s="80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319</v>
      </c>
      <c r="B74" s="40" t="s">
        <v>127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320</v>
      </c>
      <c r="B75" s="48" t="s">
        <v>128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321</v>
      </c>
      <c r="B76" s="40" t="s">
        <v>129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322</v>
      </c>
      <c r="B77" s="40" t="s">
        <v>130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63" t="s">
        <v>83</v>
      </c>
      <c r="B79" s="80"/>
      <c r="C79" s="8">
        <f>C5+C42</f>
        <v>20631070.600000001</v>
      </c>
      <c r="D79" s="8">
        <f t="shared" ref="D79:H79" si="20">D5+D42</f>
        <v>80461251.900000006</v>
      </c>
      <c r="E79" s="8">
        <f t="shared" si="20"/>
        <v>101092322.5</v>
      </c>
      <c r="F79" s="8">
        <f t="shared" si="20"/>
        <v>45704651.530000001</v>
      </c>
      <c r="G79" s="8">
        <f t="shared" si="20"/>
        <v>40475484.870000005</v>
      </c>
      <c r="H79" s="8">
        <f t="shared" si="20"/>
        <v>55387670.970000006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0866141732283472" right="0.70866141732283472" top="0.74803149606299213" bottom="0.74803149606299213" header="0.31496062992125984" footer="0.31496062992125984"/>
  <pageSetup scale="56"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>
      <selection activeCell="A51" sqref="A51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331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132</v>
      </c>
      <c r="F3" s="14" t="s">
        <v>86</v>
      </c>
      <c r="G3" s="26" t="s">
        <v>7</v>
      </c>
    </row>
    <row r="4" spans="1:7">
      <c r="A4" s="27" t="s">
        <v>133</v>
      </c>
      <c r="B4" s="28">
        <f>B5+B6+B7+B10+B11+B14</f>
        <v>13578371</v>
      </c>
      <c r="C4" s="28">
        <f t="shared" ref="C4:G4" si="0">C5+C6+C7+C10+C11+C14</f>
        <v>841544.19</v>
      </c>
      <c r="D4" s="28">
        <f t="shared" si="0"/>
        <v>14419915.189999999</v>
      </c>
      <c r="E4" s="28">
        <f t="shared" si="0"/>
        <v>7474942.1399999997</v>
      </c>
      <c r="F4" s="28">
        <f t="shared" si="0"/>
        <v>7474942.1399999997</v>
      </c>
      <c r="G4" s="28">
        <f t="shared" si="0"/>
        <v>6944973.0499999998</v>
      </c>
    </row>
    <row r="5" spans="1:7">
      <c r="A5" s="29" t="s">
        <v>134</v>
      </c>
      <c r="B5" s="9">
        <v>13578371</v>
      </c>
      <c r="C5" s="9">
        <v>841544.19</v>
      </c>
      <c r="D5" s="8">
        <f>B5+C5</f>
        <v>14419915.189999999</v>
      </c>
      <c r="E5" s="9">
        <v>7474942.1399999997</v>
      </c>
      <c r="F5" s="9">
        <v>7474942.1399999997</v>
      </c>
      <c r="G5" s="8">
        <f>D5-E5</f>
        <v>6944973.0499999998</v>
      </c>
    </row>
    <row r="6" spans="1:7">
      <c r="A6" s="29" t="s">
        <v>135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136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137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138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139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140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141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142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143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144</v>
      </c>
      <c r="B16" s="8">
        <f>B17+B18+B19+B22+B23+B26</f>
        <v>0</v>
      </c>
      <c r="C16" s="8">
        <f t="shared" ref="C16:G16" si="6">C17+C18+C19+C22+C23+C26</f>
        <v>13578371</v>
      </c>
      <c r="D16" s="8">
        <f t="shared" si="6"/>
        <v>13578371</v>
      </c>
      <c r="E16" s="8">
        <f t="shared" si="6"/>
        <v>7626552.6299999999</v>
      </c>
      <c r="F16" s="8">
        <f t="shared" si="6"/>
        <v>7626552.6299999999</v>
      </c>
      <c r="G16" s="8">
        <f t="shared" si="6"/>
        <v>5951818.3700000001</v>
      </c>
    </row>
    <row r="17" spans="1:7">
      <c r="A17" s="29" t="s">
        <v>134</v>
      </c>
      <c r="B17" s="9">
        <v>0</v>
      </c>
      <c r="C17" s="9">
        <v>13578371</v>
      </c>
      <c r="D17" s="8">
        <f t="shared" ref="D17:D18" si="7">B17+C17</f>
        <v>13578371</v>
      </c>
      <c r="E17" s="9">
        <v>7626552.6299999999</v>
      </c>
      <c r="F17" s="9">
        <v>7626552.6299999999</v>
      </c>
      <c r="G17" s="8">
        <f t="shared" ref="G17:G26" si="8">D17-E17</f>
        <v>5951818.3700000001</v>
      </c>
    </row>
    <row r="18" spans="1:7">
      <c r="A18" s="29" t="s">
        <v>135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136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137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138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139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140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141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142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143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145</v>
      </c>
      <c r="B27" s="8">
        <f>B4+B16</f>
        <v>13578371</v>
      </c>
      <c r="C27" s="8">
        <f t="shared" ref="C27:G27" si="13">C4+C16</f>
        <v>14419915.189999999</v>
      </c>
      <c r="D27" s="8">
        <f t="shared" si="13"/>
        <v>27998286.189999998</v>
      </c>
      <c r="E27" s="8">
        <f t="shared" si="13"/>
        <v>15101494.77</v>
      </c>
      <c r="F27" s="8">
        <f t="shared" si="13"/>
        <v>15101494.77</v>
      </c>
      <c r="G27" s="8">
        <f t="shared" si="13"/>
        <v>12896791.42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4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Maricela Pérez Lara</cp:lastModifiedBy>
  <cp:lastPrinted>2019-07-11T16:43:58Z</cp:lastPrinted>
  <dcterms:created xsi:type="dcterms:W3CDTF">2017-01-11T17:22:36Z</dcterms:created>
  <dcterms:modified xsi:type="dcterms:W3CDTF">2019-07-11T20:23:33Z</dcterms:modified>
</cp:coreProperties>
</file>